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Sheet1" sheetId="1" r:id="rId1"/>
    <sheet name="Лист1" sheetId="2" r:id="rId2"/>
  </sheets>
  <definedNames>
    <definedName name="_xlnm._FilterDatabase" localSheetId="0" hidden="1">Sheet1!$B$1:$I$77</definedName>
    <definedName name="_xlnm.Print_Area" localSheetId="0">Sheet1!$A$1:$G$67</definedName>
    <definedName name="_xlnm.Print_Area" localSheetId="1">Лист1!$B$2:$K$5</definedName>
  </definedNames>
  <calcPr calcId="145621"/>
</workbook>
</file>

<file path=xl/calcChain.xml><?xml version="1.0" encoding="utf-8"?>
<calcChain xmlns="http://schemas.openxmlformats.org/spreadsheetml/2006/main">
  <c r="G70" i="1" l="1"/>
  <c r="G67" i="1"/>
  <c r="G60" i="1"/>
  <c r="G59" i="1"/>
  <c r="F61" i="1"/>
  <c r="K4" i="2" l="1"/>
  <c r="F66" i="1"/>
  <c r="F57" i="1"/>
  <c r="D48" i="1"/>
  <c r="D42" i="1"/>
  <c r="D33" i="1"/>
  <c r="D12" i="1"/>
  <c r="F55" i="1"/>
  <c r="F56" i="1"/>
  <c r="F58" i="1"/>
  <c r="F59" i="1"/>
  <c r="F60" i="1"/>
  <c r="F62" i="1"/>
  <c r="F64" i="1"/>
  <c r="F65" i="1"/>
  <c r="F54" i="1"/>
  <c r="F28" i="1"/>
  <c r="D13" i="1" l="1"/>
  <c r="D20" i="1" s="1"/>
  <c r="F63" i="1" l="1"/>
  <c r="F67" i="1" s="1"/>
  <c r="F48" i="1" l="1"/>
  <c r="F20" i="1"/>
  <c r="F42" i="1"/>
  <c r="D37" i="1"/>
  <c r="F12" i="1"/>
  <c r="D50" i="1" l="1"/>
  <c r="F70" i="1" s="1"/>
  <c r="I50" i="1"/>
  <c r="I51" i="1" s="1"/>
  <c r="F37" i="1"/>
  <c r="F33" i="1"/>
  <c r="F50" i="1" l="1"/>
  <c r="E52" i="1" s="1"/>
  <c r="K3" i="2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400000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340000 доплата изготовление
165000 профлист
50000- метизы
60000- доставка
50000 - русинко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2500000 - 02.11, 950000- 15.11
</t>
        </r>
      </text>
    </comment>
  </commentList>
</comments>
</file>

<file path=xl/sharedStrings.xml><?xml version="1.0" encoding="utf-8"?>
<sst xmlns="http://schemas.openxmlformats.org/spreadsheetml/2006/main" count="53" uniqueCount="36">
  <si>
    <t>Менеджер</t>
  </si>
  <si>
    <t>Клиент</t>
  </si>
  <si>
    <t>Дз</t>
  </si>
  <si>
    <t>дата оплаты</t>
  </si>
  <si>
    <t>Кз</t>
  </si>
  <si>
    <t>К. Малышева</t>
  </si>
  <si>
    <t>УЗМК</t>
  </si>
  <si>
    <t>К. Бобрикова</t>
  </si>
  <si>
    <t>Трест Гидромонтаж</t>
  </si>
  <si>
    <t>Л. Павлюк</t>
  </si>
  <si>
    <t>А. Жгулев</t>
  </si>
  <si>
    <t>Итого:</t>
  </si>
  <si>
    <t>КРМЗ</t>
  </si>
  <si>
    <t>Е. Фоос</t>
  </si>
  <si>
    <t>Уральский дом</t>
  </si>
  <si>
    <t>К. Стрежнев</t>
  </si>
  <si>
    <t>ВСМПО забор</t>
  </si>
  <si>
    <t>СТЗ</t>
  </si>
  <si>
    <t>ВСМПО метизы</t>
  </si>
  <si>
    <t>Маяк</t>
  </si>
  <si>
    <t>ЧЗМК</t>
  </si>
  <si>
    <t>Ресурс</t>
  </si>
  <si>
    <t>разница</t>
  </si>
  <si>
    <t>итого Дт</t>
  </si>
  <si>
    <t>КТЗМ</t>
  </si>
  <si>
    <t>ПГС</t>
  </si>
  <si>
    <t>СК Мост</t>
  </si>
  <si>
    <t>Гермет</t>
  </si>
  <si>
    <t xml:space="preserve">Стройпоставка </t>
  </si>
  <si>
    <t>ЗОК</t>
  </si>
  <si>
    <t>СМУ 1 (Параллель)</t>
  </si>
  <si>
    <t>ЮЗМК</t>
  </si>
  <si>
    <t>Сепер торг-М</t>
  </si>
  <si>
    <t>ООО "СТЭП"</t>
  </si>
  <si>
    <t xml:space="preserve">ХЗ Планта 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</si>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</sst>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2" fillId="0" borderId="9" xfId="0" applyNumberFormat="1" applyFont="1" applyBorder="1"/>
    <xf numFmtId="0" fontId="0" fillId="0" borderId="10" xfId="0" applyBorder="1"/>
    <xf numFmtId="16" fontId="0" fillId="0" borderId="5" xfId="0" applyNumberFormat="1" applyBorder="1"/>
    <xf numFmtId="16" fontId="0" fillId="0" borderId="7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6" xfId="0" applyBorder="1"/>
    <xf numFmtId="164" fontId="0" fillId="0" borderId="2" xfId="0" applyNumberFormat="1" applyBorder="1"/>
    <xf numFmtId="16" fontId="0" fillId="0" borderId="17" xfId="0" applyNumberFormat="1" applyBorder="1"/>
    <xf numFmtId="16" fontId="0" fillId="0" borderId="0" xfId="0" applyNumberFormat="1"/>
    <xf numFmtId="165" fontId="2" fillId="0" borderId="12" xfId="0" applyNumberFormat="1" applyFont="1" applyBorder="1"/>
    <xf numFmtId="165" fontId="0" fillId="0" borderId="4" xfId="0" applyNumberFormat="1" applyBorder="1"/>
    <xf numFmtId="165" fontId="0" fillId="0" borderId="1" xfId="0" applyNumberFormat="1" applyBorder="1"/>
    <xf numFmtId="165" fontId="0" fillId="0" borderId="9" xfId="0" applyNumberFormat="1" applyBorder="1"/>
    <xf numFmtId="16" fontId="0" fillId="0" borderId="10" xfId="0" applyNumberFormat="1" applyBorder="1"/>
    <xf numFmtId="0" fontId="0" fillId="2" borderId="0" xfId="0" applyFill="1"/>
    <xf numFmtId="164" fontId="2" fillId="2" borderId="0" xfId="0" applyNumberFormat="1" applyFont="1" applyFill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70"/>
  <sheetViews>
    <sheetView tabSelected="1" workbookViewId="0">
      <pane ySplit="1" topLeftCell="A2" activePane="bottomLeft" state="frozen"/>
      <selection pane="bottomLeft" activeCell="G67" sqref="A1:G67"/>
    </sheetView>
  </sheetViews>
  <sheetFormatPr defaultRowHeight="15" outlineLevelRow="1" x14ac:dyDescent="0.25"/>
  <cols>
    <col min="2" max="2" width="14.28515625" customWidth="1"/>
    <col min="3" max="3" width="20.5703125" customWidth="1"/>
    <col min="4" max="4" width="14.140625" bestFit="1" customWidth="1"/>
    <col min="5" max="5" width="13.7109375" customWidth="1"/>
    <col min="6" max="6" width="21.140625" bestFit="1" customWidth="1"/>
    <col min="7" max="7" width="14" customWidth="1"/>
    <col min="9" max="9" width="14.140625" bestFit="1" customWidth="1"/>
    <col min="12" max="12" width="15.5703125" customWidth="1"/>
  </cols>
  <sheetData>
    <row r="1" spans="2:7" ht="15.75" thickBot="1" x14ac:dyDescent="0.3">
      <c r="B1" s="18" t="s">
        <v>0</v>
      </c>
      <c r="C1" s="19" t="s">
        <v>1</v>
      </c>
      <c r="D1" s="19" t="s">
        <v>2</v>
      </c>
      <c r="E1" s="25" t="s">
        <v>3</v>
      </c>
      <c r="F1" s="19" t="s">
        <v>4</v>
      </c>
      <c r="G1" s="20" t="s">
        <v>3</v>
      </c>
    </row>
    <row r="2" spans="2:7" ht="15.75" thickBot="1" x14ac:dyDescent="0.3">
      <c r="B2" s="6" t="s">
        <v>5</v>
      </c>
      <c r="C2" s="7" t="s">
        <v>28</v>
      </c>
      <c r="D2" s="8">
        <v>265896</v>
      </c>
      <c r="E2" s="26">
        <v>44926</v>
      </c>
      <c r="F2" s="8">
        <v>0</v>
      </c>
      <c r="G2" s="9"/>
    </row>
    <row r="3" spans="2:7" ht="15.75" thickBot="1" x14ac:dyDescent="0.3">
      <c r="B3" s="10"/>
      <c r="C3" s="3" t="s">
        <v>29</v>
      </c>
      <c r="D3" s="4">
        <v>318929</v>
      </c>
      <c r="E3" s="26">
        <v>44926</v>
      </c>
      <c r="F3" s="4">
        <v>0</v>
      </c>
      <c r="G3" s="11"/>
    </row>
    <row r="4" spans="2:7" ht="15.75" thickBot="1" x14ac:dyDescent="0.3">
      <c r="B4" s="10"/>
      <c r="C4" s="3" t="s">
        <v>29</v>
      </c>
      <c r="D4" s="4">
        <v>1458524</v>
      </c>
      <c r="E4" s="26">
        <v>44926</v>
      </c>
      <c r="F4" s="4"/>
      <c r="G4" s="11"/>
    </row>
    <row r="5" spans="2:7" ht="16.5" customHeight="1" x14ac:dyDescent="0.25">
      <c r="B5" s="10"/>
      <c r="C5" s="3" t="s">
        <v>29</v>
      </c>
      <c r="D5" s="4">
        <v>48700</v>
      </c>
      <c r="E5" s="26">
        <v>44926</v>
      </c>
      <c r="F5" s="4">
        <v>0</v>
      </c>
      <c r="G5" s="11"/>
    </row>
    <row r="6" spans="2:7" ht="16.5" customHeight="1" x14ac:dyDescent="0.25">
      <c r="B6" s="10"/>
      <c r="C6" s="3" t="s">
        <v>12</v>
      </c>
      <c r="D6" s="4">
        <v>266768</v>
      </c>
      <c r="E6" s="27">
        <v>44897</v>
      </c>
      <c r="F6" s="4">
        <v>0</v>
      </c>
      <c r="G6" s="11"/>
    </row>
    <row r="7" spans="2:7" ht="16.5" customHeight="1" x14ac:dyDescent="0.25">
      <c r="B7" s="10"/>
      <c r="C7" s="3" t="s">
        <v>6</v>
      </c>
      <c r="D7" s="4">
        <v>13063</v>
      </c>
      <c r="E7" s="27">
        <v>44895</v>
      </c>
      <c r="F7" s="4">
        <v>0</v>
      </c>
      <c r="G7" s="11"/>
    </row>
    <row r="8" spans="2:7" ht="16.5" customHeight="1" x14ac:dyDescent="0.25">
      <c r="B8" s="10"/>
      <c r="C8" s="3"/>
      <c r="D8" s="4"/>
      <c r="E8" s="27"/>
      <c r="F8" s="4"/>
      <c r="G8" s="15"/>
    </row>
    <row r="9" spans="2:7" ht="16.5" customHeight="1" x14ac:dyDescent="0.25">
      <c r="B9" s="10"/>
      <c r="C9" s="3" t="s">
        <v>6</v>
      </c>
      <c r="D9" s="4">
        <v>63000</v>
      </c>
      <c r="E9" s="27">
        <v>44895</v>
      </c>
      <c r="F9" s="4"/>
      <c r="G9" s="15"/>
    </row>
    <row r="10" spans="2:7" ht="16.5" customHeight="1" x14ac:dyDescent="0.25">
      <c r="B10" s="10"/>
      <c r="C10" s="3" t="s">
        <v>6</v>
      </c>
      <c r="D10" s="4">
        <v>120000</v>
      </c>
      <c r="E10" s="27">
        <v>44918</v>
      </c>
      <c r="F10" s="4"/>
      <c r="G10" s="15"/>
    </row>
    <row r="11" spans="2:7" ht="16.5" customHeight="1" x14ac:dyDescent="0.25">
      <c r="B11" s="10"/>
      <c r="C11" s="3" t="s">
        <v>6</v>
      </c>
      <c r="D11" s="4">
        <v>35000</v>
      </c>
      <c r="E11" s="27">
        <v>44925</v>
      </c>
      <c r="F11" s="4">
        <v>0</v>
      </c>
      <c r="G11" s="11"/>
    </row>
    <row r="12" spans="2:7" ht="15.75" thickBot="1" x14ac:dyDescent="0.3">
      <c r="B12" s="32" t="s">
        <v>11</v>
      </c>
      <c r="C12" s="33"/>
      <c r="D12" s="12">
        <f>SUM(D2:D11)</f>
        <v>2589880</v>
      </c>
      <c r="E12" s="28"/>
      <c r="F12" s="12">
        <f>SUM(F2:F11)</f>
        <v>0</v>
      </c>
      <c r="G12" s="13"/>
    </row>
    <row r="13" spans="2:7" x14ac:dyDescent="0.25">
      <c r="B13" s="6" t="s">
        <v>7</v>
      </c>
      <c r="C13" s="7" t="s">
        <v>8</v>
      </c>
      <c r="D13" s="8">
        <f>6982216.7-D14-2928351</f>
        <v>3714865.7</v>
      </c>
      <c r="E13" s="26">
        <v>44910</v>
      </c>
      <c r="F13" s="8"/>
      <c r="G13" s="14"/>
    </row>
    <row r="14" spans="2:7" x14ac:dyDescent="0.25">
      <c r="B14" s="10"/>
      <c r="C14" s="5" t="s">
        <v>8</v>
      </c>
      <c r="D14" s="4">
        <v>339000</v>
      </c>
      <c r="E14" s="27">
        <v>44910</v>
      </c>
      <c r="F14" s="4">
        <v>0</v>
      </c>
      <c r="G14" s="11"/>
    </row>
    <row r="15" spans="2:7" outlineLevel="1" x14ac:dyDescent="0.25">
      <c r="B15" s="10"/>
      <c r="C15" s="3" t="s">
        <v>33</v>
      </c>
      <c r="D15" s="4">
        <v>57000</v>
      </c>
      <c r="E15" s="27">
        <v>44903</v>
      </c>
      <c r="F15" s="4">
        <v>0</v>
      </c>
      <c r="G15" s="11"/>
    </row>
    <row r="16" spans="2:7" outlineLevel="1" x14ac:dyDescent="0.25">
      <c r="B16" s="10"/>
      <c r="C16" s="3" t="s">
        <v>33</v>
      </c>
      <c r="D16" s="4">
        <v>0</v>
      </c>
      <c r="E16" s="27"/>
      <c r="F16" s="4">
        <v>0</v>
      </c>
      <c r="G16" s="11"/>
    </row>
    <row r="17" spans="2:9" outlineLevel="1" x14ac:dyDescent="0.25">
      <c r="B17" s="10"/>
      <c r="C17" s="3" t="s">
        <v>33</v>
      </c>
      <c r="D17" s="4">
        <v>0</v>
      </c>
      <c r="E17" s="27"/>
      <c r="F17" s="4"/>
      <c r="G17" s="11"/>
    </row>
    <row r="18" spans="2:9" outlineLevel="1" x14ac:dyDescent="0.25">
      <c r="B18" s="10"/>
      <c r="C18" s="3" t="s">
        <v>33</v>
      </c>
      <c r="D18" s="4">
        <v>0</v>
      </c>
      <c r="E18" s="27"/>
      <c r="F18" s="4">
        <v>0</v>
      </c>
      <c r="G18" s="11"/>
    </row>
    <row r="19" spans="2:9" outlineLevel="1" x14ac:dyDescent="0.25">
      <c r="B19" s="10"/>
      <c r="C19" s="3" t="s">
        <v>33</v>
      </c>
      <c r="D19" s="4">
        <v>0</v>
      </c>
      <c r="E19" s="27"/>
      <c r="F19" s="4">
        <v>0</v>
      </c>
      <c r="G19" s="11"/>
    </row>
    <row r="20" spans="2:9" ht="15.75" thickBot="1" x14ac:dyDescent="0.3">
      <c r="B20" s="34" t="s">
        <v>11</v>
      </c>
      <c r="C20" s="35"/>
      <c r="D20" s="12">
        <f>SUM(D13:D19)</f>
        <v>4110865.7</v>
      </c>
      <c r="E20" s="28"/>
      <c r="F20" s="12">
        <f>SUM(F13:F19)</f>
        <v>0</v>
      </c>
      <c r="G20" s="13"/>
    </row>
    <row r="21" spans="2:9" x14ac:dyDescent="0.25">
      <c r="B21" s="6" t="s">
        <v>9</v>
      </c>
      <c r="C21" s="7"/>
      <c r="D21" s="8"/>
      <c r="E21" s="26"/>
      <c r="F21" s="8"/>
      <c r="G21" s="9"/>
    </row>
    <row r="22" spans="2:9" x14ac:dyDescent="0.25">
      <c r="B22" s="10"/>
      <c r="C22" s="3" t="s">
        <v>18</v>
      </c>
      <c r="D22" s="4">
        <v>16095.45</v>
      </c>
      <c r="E22" s="27">
        <v>44910</v>
      </c>
      <c r="F22" s="4">
        <v>0</v>
      </c>
      <c r="G22" s="11"/>
    </row>
    <row r="23" spans="2:9" x14ac:dyDescent="0.25">
      <c r="B23" s="10"/>
      <c r="C23" s="3" t="s">
        <v>16</v>
      </c>
      <c r="D23" s="4">
        <v>599759.98</v>
      </c>
      <c r="E23" s="27">
        <v>44926</v>
      </c>
      <c r="F23" s="4">
        <v>70000</v>
      </c>
      <c r="G23" s="15">
        <v>44896</v>
      </c>
    </row>
    <row r="24" spans="2:9" x14ac:dyDescent="0.25">
      <c r="B24" s="10"/>
      <c r="C24" s="3" t="s">
        <v>17</v>
      </c>
      <c r="D24" s="4">
        <v>95499.900000000023</v>
      </c>
      <c r="E24" s="27">
        <v>44910</v>
      </c>
      <c r="F24" s="4">
        <v>0</v>
      </c>
      <c r="G24" s="11"/>
    </row>
    <row r="25" spans="2:9" x14ac:dyDescent="0.25">
      <c r="B25" s="10"/>
      <c r="C25" s="3" t="s">
        <v>19</v>
      </c>
      <c r="D25" s="4">
        <v>624146.6</v>
      </c>
      <c r="E25" s="27">
        <v>44910</v>
      </c>
      <c r="F25" s="4">
        <v>0</v>
      </c>
      <c r="G25" s="11"/>
    </row>
    <row r="26" spans="2:9" x14ac:dyDescent="0.25">
      <c r="B26" s="10"/>
      <c r="C26" s="3" t="s">
        <v>24</v>
      </c>
      <c r="D26" s="4">
        <v>125312</v>
      </c>
      <c r="E26" s="27">
        <v>44896</v>
      </c>
      <c r="F26" s="4"/>
      <c r="G26" s="11"/>
    </row>
    <row r="27" spans="2:9" x14ac:dyDescent="0.25">
      <c r="B27" s="10"/>
      <c r="C27" s="3" t="s">
        <v>25</v>
      </c>
      <c r="D27" s="4">
        <v>317673</v>
      </c>
      <c r="E27" s="27">
        <v>44897</v>
      </c>
      <c r="F27" s="4"/>
      <c r="G27" s="11"/>
    </row>
    <row r="28" spans="2:9" x14ac:dyDescent="0.25">
      <c r="B28" s="10"/>
      <c r="C28" s="3" t="s">
        <v>30</v>
      </c>
      <c r="D28" s="4"/>
      <c r="E28" s="27"/>
      <c r="F28" s="4">
        <f>3193904.4+190000</f>
        <v>3383904.4</v>
      </c>
      <c r="G28" s="15">
        <v>44896</v>
      </c>
    </row>
    <row r="29" spans="2:9" x14ac:dyDescent="0.25">
      <c r="B29" s="10"/>
      <c r="C29" s="3" t="s">
        <v>20</v>
      </c>
      <c r="D29" s="4">
        <v>36846</v>
      </c>
      <c r="E29" s="27">
        <v>44896</v>
      </c>
      <c r="F29" s="4">
        <v>0</v>
      </c>
      <c r="G29" s="11"/>
    </row>
    <row r="30" spans="2:9" x14ac:dyDescent="0.25">
      <c r="B30" s="10"/>
      <c r="C30" s="3"/>
      <c r="D30" s="4"/>
      <c r="E30" s="27"/>
      <c r="F30" s="4"/>
      <c r="G30" s="11"/>
    </row>
    <row r="31" spans="2:9" x14ac:dyDescent="0.25">
      <c r="B31" s="10"/>
      <c r="C31" s="3"/>
      <c r="D31" s="4"/>
      <c r="E31" s="27"/>
      <c r="F31" s="4"/>
      <c r="G31" s="11"/>
    </row>
    <row r="32" spans="2:9" x14ac:dyDescent="0.25">
      <c r="B32" s="10"/>
      <c r="C32" s="3" t="s">
        <v>21</v>
      </c>
      <c r="D32" s="4">
        <v>7500</v>
      </c>
      <c r="E32" s="27">
        <v>44896</v>
      </c>
      <c r="F32" s="4">
        <v>0</v>
      </c>
      <c r="G32" s="11"/>
    </row>
    <row r="33" spans="2:7" ht="15.75" thickBot="1" x14ac:dyDescent="0.3">
      <c r="B33" s="32" t="s">
        <v>11</v>
      </c>
      <c r="C33" s="33"/>
      <c r="D33" s="12">
        <f>SUM(D22:D32)</f>
        <v>1822832.93</v>
      </c>
      <c r="E33" s="28"/>
      <c r="F33" s="12">
        <f>SUM(F21:F32)</f>
        <v>3453904.4</v>
      </c>
      <c r="G33" s="13"/>
    </row>
    <row r="34" spans="2:7" ht="15.75" thickBot="1" x14ac:dyDescent="0.3">
      <c r="B34" s="6" t="s">
        <v>10</v>
      </c>
      <c r="C34" s="7" t="s">
        <v>31</v>
      </c>
      <c r="D34" s="8">
        <v>31000</v>
      </c>
      <c r="E34" s="26">
        <v>44895</v>
      </c>
      <c r="F34" s="8">
        <v>0</v>
      </c>
      <c r="G34" s="9"/>
    </row>
    <row r="35" spans="2:7" x14ac:dyDescent="0.25">
      <c r="B35" s="10"/>
      <c r="C35" s="3" t="s">
        <v>32</v>
      </c>
      <c r="D35" s="4">
        <v>19716</v>
      </c>
      <c r="E35" s="27">
        <v>44893</v>
      </c>
      <c r="F35" s="8">
        <v>0</v>
      </c>
      <c r="G35" s="11"/>
    </row>
    <row r="36" spans="2:7" x14ac:dyDescent="0.25">
      <c r="B36" s="10"/>
      <c r="C36" s="3"/>
      <c r="D36" s="4">
        <v>0</v>
      </c>
      <c r="E36" s="27"/>
      <c r="F36" s="4">
        <v>194000</v>
      </c>
      <c r="G36" s="15">
        <v>44897</v>
      </c>
    </row>
    <row r="37" spans="2:7" ht="15.75" thickBot="1" x14ac:dyDescent="0.3">
      <c r="B37" s="32" t="s">
        <v>11</v>
      </c>
      <c r="C37" s="33"/>
      <c r="D37" s="12">
        <f>SUM(D34:D36)</f>
        <v>50716</v>
      </c>
      <c r="E37" s="28"/>
      <c r="F37" s="12">
        <f>SUM(F34:F36)</f>
        <v>194000</v>
      </c>
      <c r="G37" s="29"/>
    </row>
    <row r="38" spans="2:7" ht="15.75" thickBot="1" x14ac:dyDescent="0.3">
      <c r="B38" s="6" t="s">
        <v>13</v>
      </c>
      <c r="C38" s="7" t="s">
        <v>14</v>
      </c>
      <c r="D38" s="8">
        <v>61440</v>
      </c>
      <c r="E38" s="26">
        <v>44893</v>
      </c>
      <c r="F38" s="8"/>
      <c r="G38" s="14"/>
    </row>
    <row r="39" spans="2:7" ht="15.75" thickBot="1" x14ac:dyDescent="0.3">
      <c r="B39" s="21"/>
      <c r="C39" s="5" t="s">
        <v>27</v>
      </c>
      <c r="D39" s="22">
        <v>84807</v>
      </c>
      <c r="E39" s="26">
        <v>44910</v>
      </c>
      <c r="F39" s="22"/>
      <c r="G39" s="23"/>
    </row>
    <row r="40" spans="2:7" ht="15.75" thickBot="1" x14ac:dyDescent="0.3">
      <c r="B40" s="21"/>
      <c r="C40" s="3" t="s">
        <v>34</v>
      </c>
      <c r="D40" s="22">
        <v>2550</v>
      </c>
      <c r="E40" s="26">
        <v>44905</v>
      </c>
      <c r="F40" s="22"/>
      <c r="G40" s="23"/>
    </row>
    <row r="41" spans="2:7" x14ac:dyDescent="0.25">
      <c r="B41" s="10"/>
      <c r="C41" s="3"/>
      <c r="D41" s="4"/>
      <c r="E41" s="26"/>
      <c r="F41" s="4"/>
      <c r="G41" s="11"/>
    </row>
    <row r="42" spans="2:7" ht="15.75" thickBot="1" x14ac:dyDescent="0.3">
      <c r="B42" s="32" t="s">
        <v>11</v>
      </c>
      <c r="C42" s="33"/>
      <c r="D42" s="12">
        <f>SUM(D38:D41)</f>
        <v>148797</v>
      </c>
      <c r="E42" s="28"/>
      <c r="F42" s="12">
        <f>SUM(F38:F41)</f>
        <v>0</v>
      </c>
      <c r="G42" s="13"/>
    </row>
    <row r="43" spans="2:7" x14ac:dyDescent="0.25">
      <c r="B43" s="6" t="s">
        <v>15</v>
      </c>
      <c r="C43" s="7" t="s">
        <v>26</v>
      </c>
      <c r="D43" s="8"/>
      <c r="E43" s="26"/>
      <c r="F43" s="8">
        <v>0</v>
      </c>
      <c r="G43" s="9"/>
    </row>
    <row r="44" spans="2:7" x14ac:dyDescent="0.25">
      <c r="B44" s="10"/>
      <c r="C44" s="3"/>
      <c r="D44" s="4">
        <v>0</v>
      </c>
      <c r="E44" s="27"/>
      <c r="F44" s="4">
        <v>0</v>
      </c>
      <c r="G44" s="11"/>
    </row>
    <row r="45" spans="2:7" x14ac:dyDescent="0.25">
      <c r="B45" s="10"/>
      <c r="C45" s="3"/>
      <c r="D45" s="4">
        <v>0</v>
      </c>
      <c r="E45" s="27"/>
      <c r="F45" s="4">
        <v>0</v>
      </c>
      <c r="G45" s="11"/>
    </row>
    <row r="46" spans="2:7" x14ac:dyDescent="0.25">
      <c r="B46" s="10"/>
      <c r="C46" s="3"/>
      <c r="D46" s="4">
        <v>0</v>
      </c>
      <c r="E46" s="27"/>
      <c r="F46" s="4">
        <v>0</v>
      </c>
      <c r="G46" s="11"/>
    </row>
    <row r="47" spans="2:7" x14ac:dyDescent="0.25">
      <c r="B47" s="10"/>
      <c r="C47" s="3"/>
      <c r="D47" s="4">
        <v>0</v>
      </c>
      <c r="E47" s="27"/>
      <c r="F47" s="4">
        <v>0</v>
      </c>
      <c r="G47" s="11"/>
    </row>
    <row r="48" spans="2:7" ht="15.75" thickBot="1" x14ac:dyDescent="0.3">
      <c r="B48" s="32" t="s">
        <v>11</v>
      </c>
      <c r="C48" s="33"/>
      <c r="D48" s="12">
        <f>SUM(D43:D47)</f>
        <v>0</v>
      </c>
      <c r="E48" s="28"/>
      <c r="F48" s="12">
        <f>SUM(F43:F47)</f>
        <v>0</v>
      </c>
      <c r="G48" s="13"/>
    </row>
    <row r="49" spans="3:9" x14ac:dyDescent="0.25">
      <c r="F49" s="1"/>
    </row>
    <row r="50" spans="3:9" x14ac:dyDescent="0.25">
      <c r="C50" s="17" t="s">
        <v>23</v>
      </c>
      <c r="D50" s="2">
        <f>D12+D20+D33+D37+D42+D48</f>
        <v>8723091.6300000008</v>
      </c>
      <c r="E50" s="17" t="s">
        <v>23</v>
      </c>
      <c r="F50" s="2">
        <f>F12+F20+F33+F37+F42+F48</f>
        <v>3647904.4</v>
      </c>
      <c r="I50" s="1">
        <f>SUM(D2:D48)</f>
        <v>17446183.259999998</v>
      </c>
    </row>
    <row r="51" spans="3:9" x14ac:dyDescent="0.25">
      <c r="D51" s="16"/>
      <c r="E51" s="16"/>
      <c r="F51" s="16"/>
      <c r="I51" s="1">
        <f>I50/2</f>
        <v>8723091.629999999</v>
      </c>
    </row>
    <row r="52" spans="3:9" x14ac:dyDescent="0.25">
      <c r="D52" s="16" t="s">
        <v>22</v>
      </c>
      <c r="E52" s="2">
        <f>D50-F50</f>
        <v>5075187.2300000004</v>
      </c>
      <c r="F52" s="16"/>
    </row>
    <row r="53" spans="3:9" x14ac:dyDescent="0.25">
      <c r="D53" s="16"/>
      <c r="E53" s="16"/>
      <c r="F53" s="16"/>
    </row>
    <row r="54" spans="3:9" x14ac:dyDescent="0.25">
      <c r="E54" s="24"/>
      <c r="F54">
        <f>SUMIF($E$2:$E$48,E54,$D$2:$D$48)</f>
        <v>0</v>
      </c>
    </row>
    <row r="55" spans="3:9" x14ac:dyDescent="0.25">
      <c r="E55" s="24"/>
      <c r="F55">
        <f t="shared" ref="F55:F65" si="0">SUMIF($E$2:$E$48,E55,$D$2:$D$48)</f>
        <v>0</v>
      </c>
    </row>
    <row r="56" spans="3:9" x14ac:dyDescent="0.25">
      <c r="E56" s="24"/>
      <c r="F56">
        <f t="shared" si="0"/>
        <v>0</v>
      </c>
    </row>
    <row r="57" spans="3:9" x14ac:dyDescent="0.25">
      <c r="E57" s="24">
        <v>44893</v>
      </c>
      <c r="F57" s="2">
        <f>SUMIF($E$2:$E$48,E57,$D$2:$D$48)</f>
        <v>81156</v>
      </c>
    </row>
    <row r="58" spans="3:9" x14ac:dyDescent="0.25">
      <c r="E58" s="24">
        <v>44895</v>
      </c>
      <c r="F58" s="2">
        <f t="shared" si="0"/>
        <v>107063</v>
      </c>
    </row>
    <row r="59" spans="3:9" x14ac:dyDescent="0.25">
      <c r="E59" s="24">
        <v>44896</v>
      </c>
      <c r="F59" s="2">
        <f t="shared" si="0"/>
        <v>169658</v>
      </c>
      <c r="G59" s="2">
        <f>SUMIF($G$2:$G$48,E59,$F$2:$F$48)</f>
        <v>3453904.4</v>
      </c>
    </row>
    <row r="60" spans="3:9" x14ac:dyDescent="0.25">
      <c r="E60" s="24">
        <v>44897</v>
      </c>
      <c r="F60" s="2">
        <f t="shared" si="0"/>
        <v>584441</v>
      </c>
      <c r="G60" s="2">
        <f>SUMIF($G$2:$G$48,E60,$F$2:$F$48)</f>
        <v>194000</v>
      </c>
    </row>
    <row r="61" spans="3:9" x14ac:dyDescent="0.25">
      <c r="E61" s="24">
        <v>44903</v>
      </c>
      <c r="F61" s="2">
        <f t="shared" si="0"/>
        <v>57000</v>
      </c>
    </row>
    <row r="62" spans="3:9" x14ac:dyDescent="0.25">
      <c r="E62" s="24">
        <v>44905</v>
      </c>
      <c r="F62" s="2">
        <f t="shared" si="0"/>
        <v>2550</v>
      </c>
    </row>
    <row r="63" spans="3:9" x14ac:dyDescent="0.25">
      <c r="E63" s="24">
        <v>44910</v>
      </c>
      <c r="F63" s="2">
        <f t="shared" si="0"/>
        <v>4874414.6500000004</v>
      </c>
    </row>
    <row r="64" spans="3:9" x14ac:dyDescent="0.25">
      <c r="E64" s="24">
        <v>44918</v>
      </c>
      <c r="F64" s="2">
        <f t="shared" si="0"/>
        <v>120000</v>
      </c>
    </row>
    <row r="65" spans="5:7" x14ac:dyDescent="0.25">
      <c r="E65" s="24">
        <v>44925</v>
      </c>
      <c r="F65" s="2">
        <f t="shared" si="0"/>
        <v>35000</v>
      </c>
    </row>
    <row r="66" spans="5:7" x14ac:dyDescent="0.25">
      <c r="E66" s="24">
        <v>44926</v>
      </c>
      <c r="F66" s="2">
        <f>SUMIF($E$2:$E$48,E66,$D$2:$D$48)</f>
        <v>2691808.98</v>
      </c>
    </row>
    <row r="67" spans="5:7" x14ac:dyDescent="0.25">
      <c r="E67" s="30" t="s">
        <v>35</v>
      </c>
      <c r="F67" s="31">
        <f>SUM(F54:F66)</f>
        <v>8723091.6300000008</v>
      </c>
      <c r="G67" s="31">
        <f>SUM(G54:G66)</f>
        <v>3647904.4</v>
      </c>
    </row>
    <row r="68" spans="5:7" x14ac:dyDescent="0.25">
      <c r="E68" s="2"/>
    </row>
    <row r="70" spans="5:7" x14ac:dyDescent="0.25">
      <c r="F70" s="1">
        <f>D50-F67</f>
        <v>0</v>
      </c>
      <c r="G70" s="1">
        <f>F50-G67</f>
        <v>0</v>
      </c>
    </row>
  </sheetData>
  <autoFilter ref="B1:I77"/>
  <mergeCells count="6">
    <mergeCell ref="B48:C48"/>
    <mergeCell ref="B20:C20"/>
    <mergeCell ref="B12:C12"/>
    <mergeCell ref="B33:C33"/>
    <mergeCell ref="B37:C37"/>
    <mergeCell ref="B42:C4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"/>
  <sheetViews>
    <sheetView topLeftCell="A7" workbookViewId="0">
      <selection activeCell="I15" sqref="I15"/>
    </sheetView>
  </sheetViews>
  <sheetFormatPr defaultRowHeight="15" x14ac:dyDescent="0.25"/>
  <cols>
    <col min="2" max="11" width="16.28515625" customWidth="1"/>
  </cols>
  <sheetData>
    <row r="2" spans="2:11" x14ac:dyDescent="0.25">
      <c r="B2" s="24">
        <v>44893</v>
      </c>
      <c r="C2" s="24">
        <v>44895</v>
      </c>
      <c r="D2" s="24">
        <v>44896</v>
      </c>
      <c r="E2" s="24">
        <v>44897</v>
      </c>
      <c r="F2" s="24">
        <v>44905</v>
      </c>
      <c r="G2" s="24">
        <v>44910</v>
      </c>
      <c r="H2" s="24">
        <v>44918</v>
      </c>
      <c r="I2" s="24">
        <v>44925</v>
      </c>
      <c r="J2" s="24">
        <v>44926</v>
      </c>
    </row>
    <row r="3" spans="2:11" x14ac:dyDescent="0.25">
      <c r="B3" s="2">
        <v>81156</v>
      </c>
      <c r="C3" s="2">
        <v>107063</v>
      </c>
      <c r="D3" s="2">
        <v>169658</v>
      </c>
      <c r="E3" s="2">
        <v>584441</v>
      </c>
      <c r="F3" s="2">
        <v>2550</v>
      </c>
      <c r="G3" s="2">
        <v>4874414.6500000004</v>
      </c>
      <c r="H3" s="2">
        <v>120000</v>
      </c>
      <c r="I3" s="2">
        <v>35000</v>
      </c>
      <c r="J3" s="2">
        <v>2691808.98</v>
      </c>
      <c r="K3" s="2">
        <f>SUM(B3:J3)</f>
        <v>8666091.6300000008</v>
      </c>
    </row>
    <row r="4" spans="2:11" x14ac:dyDescent="0.25">
      <c r="D4" s="2">
        <v>3453904.4</v>
      </c>
      <c r="K4" s="2">
        <f>SUM(B4:J4)</f>
        <v>3453904.4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Лист1</vt:lpstr>
      <vt:lpstr>Sheet1!Область_печати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2022-11-28T04:21:01Z</cp:lastPrinted>
  <dcterms:created xsi:type="dcterms:W3CDTF">2015-06-05T18:17:20Z</dcterms:created>
  <dcterms:modified xsi:type="dcterms:W3CDTF">2022-11-30T16:01:12Z</dcterms:modified>
</cp:coreProperties>
</file>